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080" windowHeight="14610" activeTab="0"/>
  </bookViews>
  <sheets>
    <sheet name="Details" sheetId="1" r:id="rId1"/>
    <sheet name="Data" sheetId="2" state="hidden" r:id="rId2"/>
  </sheets>
  <definedNames>
    <definedName name="_xlnm.Print_Area" localSheetId="0">'Details'!$A$1:$G$46</definedName>
    <definedName name="Z_0E462571_FCBA_4E21_A7B0_A5856AD01CA8_.wvu.Cols" localSheetId="0" hidden="1">'Details'!$I:$J</definedName>
    <definedName name="Z_0E462571_FCBA_4E21_A7B0_A5856AD01CA8_.wvu.PrintArea" localSheetId="0" hidden="1">'Details'!$A$1:$G$46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Cedar Mountain Software</author>
  </authors>
  <commentList>
    <comment ref="A13" authorId="0">
      <text>
        <r>
          <rPr>
            <sz val="11"/>
            <color indexed="8"/>
            <rFont val="Calibri"/>
            <family val="2"/>
          </rPr>
          <t>Task to be Completed</t>
        </r>
      </text>
    </comment>
    <comment ref="C13" authorId="0">
      <text>
        <r>
          <rPr>
            <sz val="11"/>
            <color indexed="8"/>
            <rFont val="Calibri"/>
            <family val="2"/>
          </rPr>
          <t>Person Responsible For This Task
Enter "n/a" if this task is not needed for this project.</t>
        </r>
      </text>
    </comment>
    <comment ref="D13" authorId="0">
      <text>
        <r>
          <rPr>
            <sz val="11"/>
            <color indexed="8"/>
            <rFont val="Calibri"/>
            <family val="2"/>
          </rPr>
          <t>Expected Completion Date For This Task</t>
        </r>
      </text>
    </comment>
    <comment ref="E13" authorId="0">
      <text>
        <r>
          <rPr>
            <sz val="11"/>
            <color indexed="8"/>
            <rFont val="Calibri"/>
            <family val="2"/>
          </rPr>
          <t>Approximate Percent Completed.
Please use actual percentages, rather than words.</t>
        </r>
      </text>
    </comment>
    <comment ref="F13" authorId="0">
      <text>
        <r>
          <rPr>
            <sz val="11"/>
            <color indexed="8"/>
            <rFont val="Calibri"/>
            <family val="2"/>
          </rPr>
          <t>Actual Date Task Was Completed.
Please do fill this in when done.</t>
        </r>
      </text>
    </comment>
    <comment ref="G13" authorId="0">
      <text>
        <r>
          <rPr>
            <sz val="11"/>
            <color indexed="8"/>
            <rFont val="Calibri"/>
            <family val="2"/>
          </rPr>
          <t>Corresponding Trak Ticket Number, if available.</t>
        </r>
      </text>
    </comment>
    <comment ref="B42" authorId="0">
      <text>
        <r>
          <rPr>
            <sz val="11"/>
            <color indexed="8"/>
            <rFont val="Calibri"/>
            <family val="2"/>
          </rPr>
          <t>Any issues that are preventing this project from moving forward.
Delete rows from here when the impediment no longer exists.</t>
        </r>
      </text>
    </comment>
    <comment ref="A43" authorId="0">
      <text>
        <r>
          <rPr>
            <sz val="11"/>
            <color indexed="8"/>
            <rFont val="Calibri"/>
            <family val="2"/>
          </rPr>
          <t>Date Impediment Noted</t>
        </r>
      </text>
    </comment>
    <comment ref="B43" authorId="0">
      <text>
        <r>
          <rPr>
            <sz val="11"/>
            <color indexed="8"/>
            <rFont val="Calibri"/>
            <family val="2"/>
          </rPr>
          <t>Nature of Impediment and any notes describing it's causes or attempts at resolultion</t>
        </r>
      </text>
    </comment>
    <comment ref="F43" authorId="0">
      <text>
        <r>
          <rPr>
            <sz val="11"/>
            <color indexed="8"/>
            <rFont val="Calibri"/>
            <family val="2"/>
          </rPr>
          <t>Date Impediment Resolved.</t>
        </r>
      </text>
    </comment>
    <comment ref="A14" authorId="1">
      <text>
        <r>
          <rPr>
            <sz val="11"/>
            <color indexed="8"/>
            <rFont val="Calibri"/>
            <family val="2"/>
          </rPr>
          <t>The scan of the contract's signature page should be stored in the Client's folder.</t>
        </r>
      </text>
    </comment>
    <comment ref="B9" authorId="1">
      <text>
        <r>
          <rPr>
            <sz val="11"/>
            <color indexed="8"/>
            <rFont val="Calibri"/>
            <family val="2"/>
          </rPr>
          <t>Overview of the Project</t>
        </r>
        <r>
          <rPr>
            <sz val="11"/>
            <color theme="1"/>
            <rFont val="Calibri"/>
            <family val="2"/>
          </rPr>
          <t xml:space="preserve">
</t>
        </r>
      </text>
    </comment>
    <comment ref="B8" authorId="1">
      <text>
        <r>
          <rPr>
            <sz val="11"/>
            <color indexed="8"/>
            <rFont val="Calibri"/>
            <family val="2"/>
          </rPr>
          <t>Project Development URL</t>
        </r>
      </text>
    </comment>
    <comment ref="B10" authorId="1">
      <text>
        <r>
          <rPr>
            <sz val="11"/>
            <color indexed="8"/>
            <rFont val="Calibri"/>
            <family val="2"/>
          </rPr>
          <t>Next important due date and task</t>
        </r>
      </text>
    </comment>
    <comment ref="B11" authorId="1">
      <text>
        <r>
          <rPr>
            <sz val="11"/>
            <color indexed="8"/>
            <rFont val="Calibri"/>
            <family val="2"/>
          </rPr>
          <t>General notes about the project. 
This is a free form field. Include as much info as needed and expand the row as necessary.</t>
        </r>
      </text>
    </comment>
    <comment ref="E4" authorId="1">
      <text>
        <r>
          <rPr>
            <sz val="11"/>
            <color indexed="8"/>
            <rFont val="Calibri"/>
            <family val="2"/>
          </rPr>
          <t>Check optional items that are necessary for this project.</t>
        </r>
      </text>
    </comment>
  </commentList>
</comments>
</file>

<file path=xl/sharedStrings.xml><?xml version="1.0" encoding="utf-8"?>
<sst xmlns="http://schemas.openxmlformats.org/spreadsheetml/2006/main" count="160" uniqueCount="109">
  <si>
    <t xml:space="preserve">The purpose of this worksheet is to track all of the items that need to be accomplished from the time a client signs a contract to the time the client’s web site goes live. Each item requires a person responsible, an expected completion date and an actual completion date. </t>
  </si>
  <si>
    <t>Project</t>
  </si>
  <si>
    <t>Email</t>
  </si>
  <si>
    <t>Project Manager</t>
  </si>
  <si>
    <t>ShoppingCart</t>
  </si>
  <si>
    <t>Start Work Date</t>
  </si>
  <si>
    <t>PostsController</t>
  </si>
  <si>
    <t>Tentative Go Live Date</t>
  </si>
  <si>
    <t>Custom</t>
  </si>
  <si>
    <t>Task</t>
  </si>
  <si>
    <t>Responsible</t>
  </si>
  <si>
    <t>Expected
Date</t>
  </si>
  <si>
    <t>%
Complete</t>
  </si>
  <si>
    <t>Actual
Date</t>
  </si>
  <si>
    <t>Trak</t>
  </si>
  <si>
    <t>Contract Signed &amp; Scanned</t>
  </si>
  <si>
    <t>Domain Questionnaire Sent</t>
  </si>
  <si>
    <t>Domain Questionnaire Received</t>
  </si>
  <si>
    <t xml:space="preserve">Domains Under CMS Control  </t>
  </si>
  <si>
    <t>E-Mail Setup (If Necessary)</t>
  </si>
  <si>
    <t>EMail</t>
  </si>
  <si>
    <t>DNS Servers Set Up</t>
  </si>
  <si>
    <t>Design Questionnaire Sent</t>
  </si>
  <si>
    <t>Discuss Design Questionnaire with Client</t>
  </si>
  <si>
    <t>Design Questionnaire Received</t>
  </si>
  <si>
    <t>Source Graphics Received</t>
  </si>
  <si>
    <t>Graphic Design</t>
  </si>
  <si>
    <t>Send Graphics mockup to client for approval</t>
  </si>
  <si>
    <t>Client Approval for Mockup</t>
  </si>
  <si>
    <t>Content Received</t>
  </si>
  <si>
    <t>fullEdit Development Site Created</t>
  </si>
  <si>
    <t>Site Design: CSS, Graphic Layout, etc.</t>
  </si>
  <si>
    <t>Page Tree Laid Out in Dev Site</t>
  </si>
  <si>
    <t>Shopping Cart Merchandise Acct Setup</t>
  </si>
  <si>
    <t>Shopping Cart Styling</t>
  </si>
  <si>
    <t>Certificate procured (Shopping Cart)</t>
  </si>
  <si>
    <t>Posts Controller Setup (If Necessary)</t>
  </si>
  <si>
    <t>Pages built per contract</t>
  </si>
  <si>
    <t>Customer testing and Approval</t>
  </si>
  <si>
    <t>Current Impediments</t>
  </si>
  <si>
    <t>Date</t>
  </si>
  <si>
    <t>Issue &amp; Notes</t>
  </si>
  <si>
    <t>Resolved</t>
  </si>
  <si>
    <t>Calendar</t>
  </si>
  <si>
    <t>Calendar Tool</t>
  </si>
  <si>
    <t>CalendarTool</t>
  </si>
  <si>
    <t>CMS-EBlast</t>
  </si>
  <si>
    <t>Version</t>
  </si>
  <si>
    <t>Please don't make  any changes to this sheet. Make any changes to the Details sheet.</t>
  </si>
  <si>
    <t>Client Data</t>
  </si>
  <si>
    <t>Most changes made there will be reflected here.</t>
  </si>
  <si>
    <t>URL</t>
  </si>
  <si>
    <t>Overall Description</t>
  </si>
  <si>
    <t>Next Due Date</t>
  </si>
  <si>
    <t>Next Task</t>
  </si>
  <si>
    <t>Please note that this sheet is formatted so that the master  spreadsheet can read it</t>
  </si>
  <si>
    <t>FieldName</t>
  </si>
  <si>
    <t>Parameters</t>
  </si>
  <si>
    <t>Value</t>
  </si>
  <si>
    <t>ProjectName</t>
  </si>
  <si>
    <t>ProjectManager</t>
  </si>
  <si>
    <t>StartDate</t>
  </si>
  <si>
    <t>EndDate</t>
  </si>
  <si>
    <t>Description</t>
  </si>
  <si>
    <t>NextDueDate</t>
  </si>
  <si>
    <t>NextTask</t>
  </si>
  <si>
    <t>Category</t>
  </si>
  <si>
    <t>Header</t>
  </si>
  <si>
    <t>ProjectType</t>
  </si>
  <si>
    <t>Full Edit Setup</t>
  </si>
  <si>
    <t>Status Notes</t>
  </si>
  <si>
    <t>StatusNotes</t>
  </si>
  <si>
    <t>Options</t>
  </si>
  <si>
    <t>Contract</t>
  </si>
  <si>
    <t>Optional Parameters</t>
  </si>
  <si>
    <t>Block</t>
  </si>
  <si>
    <t>Parameter</t>
  </si>
  <si>
    <t>Completed</t>
  </si>
  <si>
    <t>Impediment1</t>
  </si>
  <si>
    <t>Impediment2</t>
  </si>
  <si>
    <t>Impediment3</t>
  </si>
  <si>
    <t>ImpedimentBegin</t>
  </si>
  <si>
    <t>ImpedimentEnd</t>
  </si>
  <si>
    <t>MainEnd</t>
  </si>
  <si>
    <t>MainBegin</t>
  </si>
  <si>
    <t>HeaderBegin</t>
  </si>
  <si>
    <t>HeaderEnd</t>
  </si>
  <si>
    <t>Impediment</t>
  </si>
  <si>
    <t>Impediments</t>
  </si>
  <si>
    <t>not implimented yet</t>
  </si>
  <si>
    <t>Main</t>
  </si>
  <si>
    <t>NextTask1</t>
  </si>
  <si>
    <t>NextTask2</t>
  </si>
  <si>
    <t>Due Date</t>
  </si>
  <si>
    <t>Kenny</t>
  </si>
  <si>
    <t>Paradise Rentals/Wildwave</t>
  </si>
  <si>
    <t>n/a</t>
  </si>
  <si>
    <t>N/A</t>
  </si>
  <si>
    <t>Natalie</t>
  </si>
  <si>
    <t>Approved</t>
  </si>
  <si>
    <t>Ben</t>
  </si>
  <si>
    <t>Andrew</t>
  </si>
  <si>
    <t>Bob</t>
  </si>
  <si>
    <t>New FullEdit Client</t>
  </si>
  <si>
    <t>May need to train Lauren</t>
  </si>
  <si>
    <t>Joe</t>
  </si>
  <si>
    <t>Move to new system.</t>
  </si>
  <si>
    <t>Bob: Contact client to proceed with training</t>
  </si>
  <si>
    <t>4/5: Need to get up &amp; Running! Other tasks necessary, including importing contact list. 
3/12: Lauren will be entering content. May need training in new system. When done we will make new system live. Joe has things in hand.
2/27: Launched. Need to get paid. At some point need to train them. Offered to import mailing list into fullEdit. Not particularly responsive.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</si>
</sst>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7" fillId="0" borderId="0" xfId="52" applyBorder="1" applyAlignment="1">
      <alignment vertical="top"/>
    </xf>
    <xf numFmtId="0" fontId="47" fillId="0" borderId="10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14" fontId="46" fillId="0" borderId="10" xfId="0" applyNumberFormat="1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165" fontId="43" fillId="0" borderId="0" xfId="0" applyNumberFormat="1" applyFont="1" applyAlignment="1">
      <alignment/>
    </xf>
    <xf numFmtId="165" fontId="46" fillId="0" borderId="10" xfId="0" applyNumberFormat="1" applyFont="1" applyBorder="1" applyAlignment="1" applyProtection="1">
      <alignment horizontal="left" vertical="top"/>
      <protection locked="0"/>
    </xf>
    <xf numFmtId="0" fontId="46" fillId="0" borderId="10" xfId="0" applyFont="1" applyBorder="1" applyAlignment="1" applyProtection="1">
      <alignment horizontal="left" vertical="top"/>
      <protection locked="0"/>
    </xf>
    <xf numFmtId="165" fontId="46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4" fontId="3" fillId="0" borderId="10" xfId="0" applyNumberFormat="1" applyFont="1" applyBorder="1" applyAlignment="1" applyProtection="1">
      <alignment vertical="top"/>
      <protection locked="0"/>
    </xf>
    <xf numFmtId="9" fontId="3" fillId="0" borderId="10" xfId="0" applyNumberFormat="1" applyFont="1" applyBorder="1" applyAlignment="1" applyProtection="1">
      <alignment vertical="top"/>
      <protection locked="0"/>
    </xf>
    <xf numFmtId="165" fontId="46" fillId="0" borderId="10" xfId="0" applyNumberFormat="1" applyFont="1" applyBorder="1" applyAlignment="1" applyProtection="1">
      <alignment vertical="top"/>
      <protection locked="0"/>
    </xf>
    <xf numFmtId="0" fontId="46" fillId="0" borderId="10" xfId="0" applyFont="1" applyBorder="1" applyAlignment="1" applyProtection="1">
      <alignment vertical="top"/>
      <protection locked="0"/>
    </xf>
    <xf numFmtId="9" fontId="46" fillId="0" borderId="10" xfId="0" applyNumberFormat="1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0" xfId="0" applyFont="1" applyBorder="1" applyAlignment="1" applyProtection="1">
      <alignment vertical="top"/>
      <protection locked="0"/>
    </xf>
    <xf numFmtId="0" fontId="46" fillId="0" borderId="20" xfId="0" applyFont="1" applyBorder="1" applyAlignment="1" applyProtection="1">
      <alignment horizontal="left" vertical="top"/>
      <protection locked="0"/>
    </xf>
    <xf numFmtId="0" fontId="46" fillId="0" borderId="22" xfId="0" applyFont="1" applyBorder="1" applyAlignment="1" applyProtection="1">
      <alignment horizontal="left" vertical="top"/>
      <protection locked="0"/>
    </xf>
    <xf numFmtId="0" fontId="46" fillId="0" borderId="10" xfId="0" applyFont="1" applyBorder="1" applyAlignment="1" applyProtection="1">
      <alignment horizontal="left" vertical="top"/>
      <protection locked="0"/>
    </xf>
    <xf numFmtId="0" fontId="50" fillId="0" borderId="18" xfId="0" applyFont="1" applyFill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47" fillId="0" borderId="10" xfId="0" applyFont="1" applyBorder="1" applyAlignment="1">
      <alignment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14" fontId="46" fillId="0" borderId="10" xfId="0" applyNumberFormat="1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4" fontId="3" fillId="0" borderId="20" xfId="0" applyNumberFormat="1" applyFont="1" applyBorder="1" applyAlignment="1" applyProtection="1">
      <alignment horizontal="left" wrapText="1"/>
      <protection locked="0"/>
    </xf>
    <xf numFmtId="14" fontId="3" fillId="0" borderId="21" xfId="0" applyNumberFormat="1" applyFont="1" applyBorder="1" applyAlignment="1" applyProtection="1">
      <alignment horizontal="left"/>
      <protection locked="0"/>
    </xf>
    <xf numFmtId="14" fontId="3" fillId="0" borderId="22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1190625</xdr:colOff>
      <xdr:row>1</xdr:row>
      <xdr:rowOff>28575</xdr:rowOff>
    </xdr:to>
    <xdr:pic>
      <xdr:nvPicPr>
        <xdr:cNvPr id="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pane ySplit="1" topLeftCell="A17" activePane="bottomLeft" state="frozen"/>
      <selection pane="topLeft" activeCell="A1" sqref="A1"/>
      <selection pane="bottomLeft" activeCell="L28" sqref="L28"/>
    </sheetView>
  </sheetViews>
  <sheetFormatPr defaultColWidth="9.140625" defaultRowHeight="15"/>
  <cols>
    <col min="1" max="1" width="15.57421875" style="0" customWidth="1"/>
    <col min="2" max="2" width="26.140625" style="1" customWidth="1"/>
    <col min="3" max="3" width="22.8515625" style="0" customWidth="1"/>
    <col min="4" max="4" width="11.8515625" style="0" customWidth="1"/>
    <col min="5" max="5" width="10.57421875" style="0" customWidth="1"/>
    <col min="6" max="6" width="12.00390625" style="0" customWidth="1"/>
    <col min="7" max="7" width="5.421875" style="0" customWidth="1"/>
    <col min="8" max="8" width="6.140625" style="0" customWidth="1"/>
    <col min="9" max="9" width="18.7109375" style="0" hidden="1" customWidth="1"/>
    <col min="10" max="10" width="15.7109375" style="28" hidden="1" customWidth="1"/>
    <col min="11" max="11" width="9.140625" style="16" customWidth="1"/>
  </cols>
  <sheetData>
    <row r="1" spans="7:10" ht="63" customHeight="1">
      <c r="G1" s="2" t="str">
        <f>IF(ISBLANK(C4),"FullEdit Client Setup Worksheet",C4)</f>
        <v>Paradise Rentals/Wildwave</v>
      </c>
      <c r="H1" s="2"/>
      <c r="I1" s="3" t="s">
        <v>75</v>
      </c>
      <c r="J1" s="28" t="s">
        <v>76</v>
      </c>
    </row>
    <row r="2" spans="1:15" ht="51" customHeight="1">
      <c r="A2" s="64" t="s">
        <v>0</v>
      </c>
      <c r="B2" s="64"/>
      <c r="C2" s="64"/>
      <c r="D2" s="64"/>
      <c r="E2" s="64"/>
      <c r="F2" s="64"/>
      <c r="G2" s="3"/>
      <c r="H2" s="3"/>
      <c r="I2" s="26"/>
      <c r="J2" s="26"/>
      <c r="K2" s="17"/>
      <c r="L2" s="4"/>
      <c r="M2" s="4"/>
      <c r="N2" s="4"/>
      <c r="O2" s="4"/>
    </row>
    <row r="3" ht="7.5" customHeight="1">
      <c r="I3" s="26" t="s">
        <v>85</v>
      </c>
    </row>
    <row r="4" spans="2:10" ht="18" customHeight="1">
      <c r="B4" s="23" t="s">
        <v>1</v>
      </c>
      <c r="C4" s="69" t="s">
        <v>95</v>
      </c>
      <c r="D4" s="69"/>
      <c r="E4" s="54" t="s">
        <v>74</v>
      </c>
      <c r="F4" s="55"/>
      <c r="G4" s="56"/>
      <c r="I4" s="26" t="s">
        <v>67</v>
      </c>
      <c r="J4" s="32"/>
    </row>
    <row r="5" spans="2:9" ht="16.5" customHeight="1">
      <c r="B5" s="20" t="s">
        <v>3</v>
      </c>
      <c r="C5" s="70" t="s">
        <v>94</v>
      </c>
      <c r="D5" s="70"/>
      <c r="E5" s="45"/>
      <c r="F5" s="46"/>
      <c r="G5" s="47"/>
      <c r="I5" s="26" t="s">
        <v>67</v>
      </c>
    </row>
    <row r="6" spans="2:11" s="5" customFormat="1" ht="16.5" customHeight="1">
      <c r="B6" s="20" t="s">
        <v>5</v>
      </c>
      <c r="C6" s="71"/>
      <c r="D6" s="71"/>
      <c r="E6" s="48"/>
      <c r="F6" s="49"/>
      <c r="G6" s="50"/>
      <c r="I6" s="26" t="s">
        <v>67</v>
      </c>
      <c r="J6" s="28"/>
      <c r="K6" s="18"/>
    </row>
    <row r="7" spans="2:10" ht="16.5" customHeight="1">
      <c r="B7" s="21" t="s">
        <v>7</v>
      </c>
      <c r="C7" s="72">
        <v>41285</v>
      </c>
      <c r="D7" s="73"/>
      <c r="E7" s="48"/>
      <c r="F7" s="49"/>
      <c r="G7" s="50"/>
      <c r="I7" s="26" t="s">
        <v>67</v>
      </c>
      <c r="J7" s="32"/>
    </row>
    <row r="8" spans="2:9" ht="16.5" customHeight="1">
      <c r="B8" s="21" t="s">
        <v>51</v>
      </c>
      <c r="C8" s="68"/>
      <c r="D8" s="68"/>
      <c r="E8" s="48"/>
      <c r="F8" s="49"/>
      <c r="G8" s="50"/>
      <c r="I8" s="26" t="s">
        <v>67</v>
      </c>
    </row>
    <row r="9" spans="2:10" ht="16.5" customHeight="1">
      <c r="B9" s="21" t="s">
        <v>52</v>
      </c>
      <c r="C9" s="68" t="s">
        <v>103</v>
      </c>
      <c r="D9" s="68"/>
      <c r="E9" s="51"/>
      <c r="F9" s="52"/>
      <c r="G9" s="53"/>
      <c r="I9" s="26" t="s">
        <v>67</v>
      </c>
      <c r="J9" s="32"/>
    </row>
    <row r="10" spans="2:10" ht="16.5" customHeight="1">
      <c r="B10" s="21" t="s">
        <v>53</v>
      </c>
      <c r="C10" s="36">
        <v>41362</v>
      </c>
      <c r="D10" s="22" t="s">
        <v>54</v>
      </c>
      <c r="E10" s="66" t="s">
        <v>107</v>
      </c>
      <c r="F10" s="67"/>
      <c r="G10" s="67"/>
      <c r="I10" s="26" t="s">
        <v>67</v>
      </c>
      <c r="J10" s="32"/>
    </row>
    <row r="11" spans="2:9" ht="16.5" customHeight="1">
      <c r="B11" s="20" t="s">
        <v>70</v>
      </c>
      <c r="C11" s="74" t="s">
        <v>108</v>
      </c>
      <c r="D11" s="75"/>
      <c r="E11" s="75"/>
      <c r="F11" s="75"/>
      <c r="G11" s="76"/>
      <c r="I11" s="26" t="s">
        <v>67</v>
      </c>
    </row>
    <row r="12" ht="7.5" customHeight="1">
      <c r="I12" s="26" t="s">
        <v>86</v>
      </c>
    </row>
    <row r="13" spans="1:11" s="9" customFormat="1" ht="32.25" customHeight="1">
      <c r="A13" s="65" t="s">
        <v>9</v>
      </c>
      <c r="B13" s="65"/>
      <c r="C13" s="6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8"/>
      <c r="I13" s="9" t="s">
        <v>84</v>
      </c>
      <c r="J13" s="32" t="s">
        <v>77</v>
      </c>
      <c r="K13" s="18"/>
    </row>
    <row r="14" spans="1:11" s="11" customFormat="1" ht="16.5" customHeight="1">
      <c r="A14" s="63" t="s">
        <v>15</v>
      </c>
      <c r="B14" s="63"/>
      <c r="C14" s="39"/>
      <c r="D14" s="40"/>
      <c r="E14" s="41">
        <v>1</v>
      </c>
      <c r="F14" s="42"/>
      <c r="G14" s="37"/>
      <c r="H14" s="10"/>
      <c r="I14" s="10" t="s">
        <v>73</v>
      </c>
      <c r="J14" s="24" t="b">
        <f>IF(OR(C14="n/a",E14=100%,NOT(ISBLANK(F14))),TRUE,FALSE)</f>
        <v>1</v>
      </c>
      <c r="K14" s="31"/>
    </row>
    <row r="15" spans="1:11" s="11" customFormat="1" ht="16.5" customHeight="1">
      <c r="A15" s="60" t="s">
        <v>16</v>
      </c>
      <c r="B15" s="60"/>
      <c r="C15" s="39"/>
      <c r="D15" s="40"/>
      <c r="E15" s="41">
        <v>1</v>
      </c>
      <c r="F15" s="42"/>
      <c r="G15" s="37"/>
      <c r="H15" s="10"/>
      <c r="I15" s="12"/>
      <c r="J15" s="24" t="b">
        <f aca="true" t="shared" si="0" ref="J15:J40">IF(OR(C15="n/a",E15=100%,NOT(ISBLANK(F15))),TRUE,FALSE)</f>
        <v>1</v>
      </c>
      <c r="K15" s="16"/>
    </row>
    <row r="16" spans="1:11" s="11" customFormat="1" ht="16.5" customHeight="1">
      <c r="A16" s="60" t="s">
        <v>17</v>
      </c>
      <c r="B16" s="60"/>
      <c r="C16" s="39"/>
      <c r="D16" s="40"/>
      <c r="E16" s="41">
        <v>1</v>
      </c>
      <c r="F16" s="42"/>
      <c r="G16" s="37"/>
      <c r="H16" s="10"/>
      <c r="I16" s="10"/>
      <c r="J16" s="24" t="b">
        <f t="shared" si="0"/>
        <v>1</v>
      </c>
      <c r="K16" s="16"/>
    </row>
    <row r="17" spans="1:11" s="11" customFormat="1" ht="16.5" customHeight="1">
      <c r="A17" s="60" t="s">
        <v>18</v>
      </c>
      <c r="B17" s="60"/>
      <c r="C17" s="39"/>
      <c r="D17" s="40"/>
      <c r="E17" s="41">
        <v>1</v>
      </c>
      <c r="F17" s="42"/>
      <c r="G17" s="37"/>
      <c r="H17" s="10"/>
      <c r="I17" s="10"/>
      <c r="J17" s="24" t="b">
        <f t="shared" si="0"/>
        <v>1</v>
      </c>
      <c r="K17" s="16"/>
    </row>
    <row r="18" spans="1:11" s="11" customFormat="1" ht="16.5" customHeight="1">
      <c r="A18" s="58" t="s">
        <v>19</v>
      </c>
      <c r="B18" s="59"/>
      <c r="C18" s="39" t="s">
        <v>96</v>
      </c>
      <c r="D18" s="40"/>
      <c r="E18" s="39"/>
      <c r="F18" s="42"/>
      <c r="G18" s="37"/>
      <c r="H18" s="10"/>
      <c r="I18" s="11" t="s">
        <v>20</v>
      </c>
      <c r="J18" s="24" t="b">
        <f t="shared" si="0"/>
        <v>1</v>
      </c>
      <c r="K18" s="16"/>
    </row>
    <row r="19" spans="1:11" s="11" customFormat="1" ht="16.5" customHeight="1">
      <c r="A19" s="60" t="s">
        <v>21</v>
      </c>
      <c r="B19" s="60"/>
      <c r="C19" s="39" t="s">
        <v>94</v>
      </c>
      <c r="D19" s="40"/>
      <c r="E19" s="39"/>
      <c r="F19" s="42"/>
      <c r="G19" s="37"/>
      <c r="H19" s="10"/>
      <c r="I19" s="10"/>
      <c r="J19" s="24" t="b">
        <f t="shared" si="0"/>
        <v>0</v>
      </c>
      <c r="K19" s="16"/>
    </row>
    <row r="20" spans="1:11" s="11" customFormat="1" ht="16.5" customHeight="1">
      <c r="A20" s="60" t="s">
        <v>22</v>
      </c>
      <c r="B20" s="60"/>
      <c r="C20" s="39"/>
      <c r="D20" s="40"/>
      <c r="E20" s="39" t="s">
        <v>97</v>
      </c>
      <c r="F20" s="42"/>
      <c r="G20" s="37"/>
      <c r="H20" s="10"/>
      <c r="I20" s="10"/>
      <c r="J20" s="24" t="b">
        <f t="shared" si="0"/>
        <v>0</v>
      </c>
      <c r="K20" s="16"/>
    </row>
    <row r="21" spans="1:11" s="11" customFormat="1" ht="16.5" customHeight="1">
      <c r="A21" s="60" t="s">
        <v>23</v>
      </c>
      <c r="B21" s="60"/>
      <c r="C21" s="39"/>
      <c r="D21" s="40"/>
      <c r="E21" s="41">
        <v>1</v>
      </c>
      <c r="F21" s="42"/>
      <c r="G21" s="37"/>
      <c r="H21" s="10"/>
      <c r="I21" s="10"/>
      <c r="J21" s="24" t="b">
        <f t="shared" si="0"/>
        <v>1</v>
      </c>
      <c r="K21" s="16"/>
    </row>
    <row r="22" spans="1:11" s="11" customFormat="1" ht="16.5" customHeight="1">
      <c r="A22" s="60" t="s">
        <v>24</v>
      </c>
      <c r="B22" s="60"/>
      <c r="C22" s="39"/>
      <c r="D22" s="40"/>
      <c r="E22" s="39" t="s">
        <v>97</v>
      </c>
      <c r="F22" s="42"/>
      <c r="G22" s="37"/>
      <c r="H22" s="10"/>
      <c r="I22" s="10"/>
      <c r="J22" s="24" t="b">
        <f t="shared" si="0"/>
        <v>0</v>
      </c>
      <c r="K22" s="16"/>
    </row>
    <row r="23" spans="1:11" s="11" customFormat="1" ht="16.5" customHeight="1">
      <c r="A23" s="60" t="s">
        <v>25</v>
      </c>
      <c r="B23" s="60"/>
      <c r="C23" s="39" t="s">
        <v>94</v>
      </c>
      <c r="D23" s="40"/>
      <c r="E23" s="41">
        <v>0.1</v>
      </c>
      <c r="F23" s="42"/>
      <c r="G23" s="37"/>
      <c r="H23" s="10"/>
      <c r="I23" s="10"/>
      <c r="J23" s="24" t="b">
        <f t="shared" si="0"/>
        <v>0</v>
      </c>
      <c r="K23" s="16"/>
    </row>
    <row r="24" spans="1:11" s="11" customFormat="1" ht="16.5" customHeight="1">
      <c r="A24" s="60" t="s">
        <v>26</v>
      </c>
      <c r="B24" s="60"/>
      <c r="C24" s="39" t="s">
        <v>98</v>
      </c>
      <c r="D24" s="40"/>
      <c r="E24" s="41">
        <v>1</v>
      </c>
      <c r="F24" s="42"/>
      <c r="G24" s="37"/>
      <c r="H24" s="10"/>
      <c r="I24" s="10"/>
      <c r="J24" s="24" t="b">
        <f t="shared" si="0"/>
        <v>1</v>
      </c>
      <c r="K24" s="16"/>
    </row>
    <row r="25" spans="1:11" s="11" customFormat="1" ht="16.5" customHeight="1">
      <c r="A25" s="60" t="s">
        <v>27</v>
      </c>
      <c r="B25" s="60"/>
      <c r="C25" s="39"/>
      <c r="D25" s="40"/>
      <c r="E25" s="41">
        <v>1</v>
      </c>
      <c r="F25" s="42"/>
      <c r="G25" s="37"/>
      <c r="H25" s="10"/>
      <c r="I25" s="10"/>
      <c r="J25" s="24" t="b">
        <f t="shared" si="0"/>
        <v>1</v>
      </c>
      <c r="K25" s="16"/>
    </row>
    <row r="26" spans="1:11" s="11" customFormat="1" ht="16.5" customHeight="1">
      <c r="A26" s="60" t="s">
        <v>28</v>
      </c>
      <c r="B26" s="60"/>
      <c r="C26" s="39"/>
      <c r="D26" s="40"/>
      <c r="E26" s="39" t="s">
        <v>99</v>
      </c>
      <c r="F26" s="42"/>
      <c r="G26" s="37"/>
      <c r="H26" s="10"/>
      <c r="I26" s="10"/>
      <c r="J26" s="24" t="b">
        <f t="shared" si="0"/>
        <v>0</v>
      </c>
      <c r="K26" s="16"/>
    </row>
    <row r="27" spans="1:11" s="11" customFormat="1" ht="16.5" customHeight="1">
      <c r="A27" s="60" t="s">
        <v>29</v>
      </c>
      <c r="B27" s="60"/>
      <c r="C27" s="39" t="s">
        <v>94</v>
      </c>
      <c r="D27" s="40"/>
      <c r="E27" s="41">
        <v>0.85</v>
      </c>
      <c r="F27" s="42"/>
      <c r="G27" s="37"/>
      <c r="H27" s="10"/>
      <c r="I27" s="10"/>
      <c r="J27" s="24" t="b">
        <f t="shared" si="0"/>
        <v>0</v>
      </c>
      <c r="K27" s="16"/>
    </row>
    <row r="28" spans="1:11" s="11" customFormat="1" ht="16.5" customHeight="1">
      <c r="A28" s="60" t="s">
        <v>30</v>
      </c>
      <c r="B28" s="60"/>
      <c r="C28" s="39" t="s">
        <v>100</v>
      </c>
      <c r="D28" s="40"/>
      <c r="E28" s="41">
        <v>1</v>
      </c>
      <c r="F28" s="42">
        <v>41291</v>
      </c>
      <c r="G28" s="37"/>
      <c r="H28" s="10"/>
      <c r="I28" s="10"/>
      <c r="J28" s="24" t="b">
        <f t="shared" si="0"/>
        <v>1</v>
      </c>
      <c r="K28" s="16"/>
    </row>
    <row r="29" spans="1:11" s="11" customFormat="1" ht="16.5" customHeight="1">
      <c r="A29" s="58" t="s">
        <v>31</v>
      </c>
      <c r="B29" s="59"/>
      <c r="C29" s="39" t="s">
        <v>101</v>
      </c>
      <c r="D29" s="40"/>
      <c r="E29" s="41">
        <v>1</v>
      </c>
      <c r="F29" s="42"/>
      <c r="G29" s="37"/>
      <c r="H29" s="10"/>
      <c r="I29" s="10"/>
      <c r="J29" s="24" t="b">
        <f t="shared" si="0"/>
        <v>1</v>
      </c>
      <c r="K29" s="16"/>
    </row>
    <row r="30" spans="1:11" s="11" customFormat="1" ht="16.5" customHeight="1">
      <c r="A30" s="60" t="s">
        <v>32</v>
      </c>
      <c r="B30" s="60"/>
      <c r="C30" s="43" t="s">
        <v>101</v>
      </c>
      <c r="D30" s="40"/>
      <c r="E30" s="41">
        <v>1</v>
      </c>
      <c r="F30" s="42"/>
      <c r="G30" s="37"/>
      <c r="H30" s="10"/>
      <c r="I30" s="10"/>
      <c r="J30" s="24" t="b">
        <f t="shared" si="0"/>
        <v>1</v>
      </c>
      <c r="K30" s="16"/>
    </row>
    <row r="31" spans="1:11" s="11" customFormat="1" ht="16.5" customHeight="1">
      <c r="A31" s="60" t="s">
        <v>33</v>
      </c>
      <c r="B31" s="60"/>
      <c r="C31" s="43" t="s">
        <v>102</v>
      </c>
      <c r="D31" s="40"/>
      <c r="E31" s="39"/>
      <c r="F31" s="42"/>
      <c r="G31" s="37"/>
      <c r="H31" s="10"/>
      <c r="I31" s="11" t="s">
        <v>4</v>
      </c>
      <c r="J31" s="24" t="b">
        <f t="shared" si="0"/>
        <v>0</v>
      </c>
      <c r="K31" s="16"/>
    </row>
    <row r="32" spans="1:11" s="11" customFormat="1" ht="16.5" customHeight="1">
      <c r="A32" s="58" t="s">
        <v>34</v>
      </c>
      <c r="B32" s="59"/>
      <c r="C32" s="43" t="s">
        <v>101</v>
      </c>
      <c r="D32" s="40"/>
      <c r="E32" s="41">
        <v>1</v>
      </c>
      <c r="F32" s="42"/>
      <c r="G32" s="37"/>
      <c r="H32" s="10"/>
      <c r="I32" s="11" t="s">
        <v>4</v>
      </c>
      <c r="J32" s="24" t="b">
        <f t="shared" si="0"/>
        <v>1</v>
      </c>
      <c r="K32" s="16"/>
    </row>
    <row r="33" spans="1:11" s="11" customFormat="1" ht="16.5" customHeight="1">
      <c r="A33" s="58" t="s">
        <v>35</v>
      </c>
      <c r="B33" s="59"/>
      <c r="C33" s="43" t="s">
        <v>98</v>
      </c>
      <c r="D33" s="40"/>
      <c r="E33" s="41">
        <v>1</v>
      </c>
      <c r="F33" s="42"/>
      <c r="G33" s="37"/>
      <c r="H33" s="10"/>
      <c r="I33" s="11" t="s">
        <v>4</v>
      </c>
      <c r="J33" s="24" t="b">
        <f t="shared" si="0"/>
        <v>1</v>
      </c>
      <c r="K33" s="16"/>
    </row>
    <row r="34" spans="1:11" s="11" customFormat="1" ht="16.5" customHeight="1">
      <c r="A34" s="60" t="s">
        <v>36</v>
      </c>
      <c r="B34" s="60"/>
      <c r="C34" s="39" t="s">
        <v>96</v>
      </c>
      <c r="D34" s="40"/>
      <c r="E34" s="39"/>
      <c r="F34" s="42"/>
      <c r="G34" s="37"/>
      <c r="H34" s="10"/>
      <c r="I34" s="11" t="s">
        <v>6</v>
      </c>
      <c r="J34" s="24" t="b">
        <f t="shared" si="0"/>
        <v>1</v>
      </c>
      <c r="K34" s="16"/>
    </row>
    <row r="35" spans="1:11" s="11" customFormat="1" ht="16.5" customHeight="1">
      <c r="A35" s="58" t="s">
        <v>44</v>
      </c>
      <c r="B35" s="59"/>
      <c r="C35" s="39" t="s">
        <v>94</v>
      </c>
      <c r="D35" s="40"/>
      <c r="E35" s="41">
        <v>1</v>
      </c>
      <c r="F35" s="42"/>
      <c r="G35" s="37"/>
      <c r="H35" s="10"/>
      <c r="I35" s="11" t="s">
        <v>45</v>
      </c>
      <c r="J35" s="24" t="b">
        <f t="shared" si="0"/>
        <v>1</v>
      </c>
      <c r="K35" s="16"/>
    </row>
    <row r="36" spans="1:11" s="11" customFormat="1" ht="16.5" customHeight="1">
      <c r="A36" s="60" t="s">
        <v>37</v>
      </c>
      <c r="B36" s="60"/>
      <c r="C36" s="39" t="s">
        <v>94</v>
      </c>
      <c r="D36" s="40"/>
      <c r="E36" s="41">
        <v>1</v>
      </c>
      <c r="F36" s="42"/>
      <c r="G36" s="37"/>
      <c r="H36" s="10"/>
      <c r="J36" s="24" t="b">
        <f t="shared" si="0"/>
        <v>1</v>
      </c>
      <c r="K36" s="16"/>
    </row>
    <row r="37" spans="1:11" s="11" customFormat="1" ht="16.5" customHeight="1">
      <c r="A37" s="58" t="s">
        <v>104</v>
      </c>
      <c r="B37" s="59"/>
      <c r="C37" s="39" t="s">
        <v>105</v>
      </c>
      <c r="D37" s="40"/>
      <c r="E37" s="39"/>
      <c r="F37" s="42"/>
      <c r="G37" s="37"/>
      <c r="H37" s="10"/>
      <c r="J37" s="24" t="b">
        <f t="shared" si="0"/>
        <v>0</v>
      </c>
      <c r="K37" s="16"/>
    </row>
    <row r="38" spans="1:11" s="11" customFormat="1" ht="16.5" customHeight="1">
      <c r="A38" s="58" t="s">
        <v>106</v>
      </c>
      <c r="B38" s="59"/>
      <c r="C38" s="39"/>
      <c r="D38" s="40"/>
      <c r="E38" s="39"/>
      <c r="F38" s="42"/>
      <c r="G38" s="37"/>
      <c r="H38" s="10"/>
      <c r="I38" s="11" t="s">
        <v>8</v>
      </c>
      <c r="J38" s="24" t="b">
        <f t="shared" si="0"/>
        <v>0</v>
      </c>
      <c r="K38" s="16"/>
    </row>
    <row r="39" spans="1:11" s="11" customFormat="1" ht="16.5" customHeight="1">
      <c r="A39" s="58"/>
      <c r="B39" s="59"/>
      <c r="C39" s="39"/>
      <c r="D39" s="40"/>
      <c r="E39" s="39"/>
      <c r="F39" s="42"/>
      <c r="G39" s="37"/>
      <c r="H39" s="10"/>
      <c r="I39" s="11" t="s">
        <v>8</v>
      </c>
      <c r="J39" s="24" t="b">
        <f t="shared" si="0"/>
        <v>0</v>
      </c>
      <c r="K39" s="16"/>
    </row>
    <row r="40" spans="1:11" s="11" customFormat="1" ht="16.5" customHeight="1">
      <c r="A40" s="60" t="s">
        <v>38</v>
      </c>
      <c r="B40" s="60"/>
      <c r="C40" s="39" t="s">
        <v>94</v>
      </c>
      <c r="D40" s="42"/>
      <c r="E40" s="44">
        <v>1</v>
      </c>
      <c r="F40" s="42"/>
      <c r="G40" s="37"/>
      <c r="H40" s="10"/>
      <c r="J40" s="24" t="b">
        <f t="shared" si="0"/>
        <v>1</v>
      </c>
      <c r="K40" s="16"/>
    </row>
    <row r="41" spans="2:11" s="11" customFormat="1" ht="7.5" customHeight="1">
      <c r="B41" s="10"/>
      <c r="I41" s="11" t="s">
        <v>83</v>
      </c>
      <c r="J41" s="24"/>
      <c r="K41" s="16"/>
    </row>
    <row r="42" spans="2:11" s="11" customFormat="1" ht="26.25">
      <c r="B42" s="61" t="s">
        <v>39</v>
      </c>
      <c r="C42" s="61"/>
      <c r="J42" s="28" t="s">
        <v>87</v>
      </c>
      <c r="K42" s="16"/>
    </row>
    <row r="43" spans="1:11" s="15" customFormat="1" ht="15.75">
      <c r="A43" s="13" t="s">
        <v>40</v>
      </c>
      <c r="B43" s="62" t="s">
        <v>41</v>
      </c>
      <c r="C43" s="62"/>
      <c r="D43" s="62"/>
      <c r="E43" s="62"/>
      <c r="F43" s="33" t="s">
        <v>42</v>
      </c>
      <c r="G43" s="14"/>
      <c r="H43" s="14"/>
      <c r="I43" s="15" t="s">
        <v>81</v>
      </c>
      <c r="J43" s="25"/>
      <c r="K43" s="18"/>
    </row>
    <row r="44" spans="1:11" s="11" customFormat="1" ht="15.75">
      <c r="A44" s="36"/>
      <c r="B44" s="57"/>
      <c r="C44" s="57"/>
      <c r="D44" s="57"/>
      <c r="E44" s="57"/>
      <c r="F44" s="38"/>
      <c r="G44" s="10"/>
      <c r="H44" s="10"/>
      <c r="I44" s="11" t="s">
        <v>78</v>
      </c>
      <c r="J44" s="24" t="b">
        <f>IF(AND(OR(NOT(ISBLANK(A44)),NOT(ISBLANK(B44))),ISBLANK(F44)),TRUE,FALSE)</f>
        <v>0</v>
      </c>
      <c r="K44" s="16"/>
    </row>
    <row r="45" spans="1:11" s="11" customFormat="1" ht="15.75">
      <c r="A45" s="36"/>
      <c r="B45" s="57"/>
      <c r="C45" s="57"/>
      <c r="D45" s="57"/>
      <c r="E45" s="57"/>
      <c r="F45" s="38"/>
      <c r="G45" s="10"/>
      <c r="H45" s="10"/>
      <c r="I45" s="11" t="s">
        <v>79</v>
      </c>
      <c r="J45" s="24" t="b">
        <f>IF(AND(OR(NOT(ISBLANK(A45)),NOT(ISBLANK(B45))),ISBLANK(F45)),TRUE,FALSE)</f>
        <v>0</v>
      </c>
      <c r="K45" s="16"/>
    </row>
    <row r="46" spans="1:11" s="11" customFormat="1" ht="15.75">
      <c r="A46" s="36"/>
      <c r="B46" s="57"/>
      <c r="C46" s="57"/>
      <c r="D46" s="57"/>
      <c r="E46" s="57"/>
      <c r="F46" s="38"/>
      <c r="G46" s="10"/>
      <c r="H46" s="10"/>
      <c r="I46" s="11" t="s">
        <v>80</v>
      </c>
      <c r="J46" s="24" t="b">
        <f>IF(AND(OR(NOT(ISBLANK(A46)),NOT(ISBLANK(B46))),ISBLANK(F46)),TRUE,FALSE)</f>
        <v>0</v>
      </c>
      <c r="K46" s="16"/>
    </row>
    <row r="47" ht="15">
      <c r="I47" t="s">
        <v>82</v>
      </c>
    </row>
  </sheetData>
  <sheetProtection sheet="1" formatRows="0" insertRows="0"/>
  <mergeCells count="44">
    <mergeCell ref="A2:F2"/>
    <mergeCell ref="A13:B13"/>
    <mergeCell ref="E10:G10"/>
    <mergeCell ref="C8:D8"/>
    <mergeCell ref="C9:D9"/>
    <mergeCell ref="C4:D4"/>
    <mergeCell ref="C5:D5"/>
    <mergeCell ref="C6:D6"/>
    <mergeCell ref="C7:D7"/>
    <mergeCell ref="C11:G11"/>
    <mergeCell ref="A15:B15"/>
    <mergeCell ref="A16:B16"/>
    <mergeCell ref="A17:B17"/>
    <mergeCell ref="A18:B18"/>
    <mergeCell ref="A19:B19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36:B36"/>
    <mergeCell ref="A37:B37"/>
    <mergeCell ref="A38:B38"/>
    <mergeCell ref="A35:B35"/>
    <mergeCell ref="E5:G9"/>
    <mergeCell ref="E4:G4"/>
    <mergeCell ref="B45:E45"/>
    <mergeCell ref="B46:E46"/>
    <mergeCell ref="A39:B39"/>
    <mergeCell ref="A40:B40"/>
    <mergeCell ref="B42:C42"/>
    <mergeCell ref="B43:E43"/>
    <mergeCell ref="B44:E44"/>
    <mergeCell ref="A32:B32"/>
  </mergeCells>
  <printOptions/>
  <pageMargins left="0.2" right="0.2" top="0.2" bottom="0.2" header="0.2" footer="0.2"/>
  <pageSetup horizontalDpi="600" verticalDpi="600" orientation="portrait" scale="97" r:id="rId4"/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14.140625" style="0" customWidth="1"/>
    <col min="2" max="2" width="20.57421875" style="0" customWidth="1"/>
    <col min="3" max="3" width="25.57421875" style="28" customWidth="1"/>
    <col min="4" max="4" width="24.421875" style="0" customWidth="1"/>
    <col min="6" max="6" width="11.8515625" style="0" bestFit="1" customWidth="1"/>
  </cols>
  <sheetData>
    <row r="1" ht="21">
      <c r="A1" s="19" t="s">
        <v>49</v>
      </c>
    </row>
    <row r="2" ht="15">
      <c r="A2" t="s">
        <v>55</v>
      </c>
    </row>
    <row r="3" ht="15">
      <c r="A3" t="s">
        <v>48</v>
      </c>
    </row>
    <row r="4" ht="15">
      <c r="A4" t="s">
        <v>50</v>
      </c>
    </row>
    <row r="6" spans="1:4" s="27" customFormat="1" ht="15">
      <c r="A6" s="27" t="s">
        <v>66</v>
      </c>
      <c r="B6" s="27" t="s">
        <v>56</v>
      </c>
      <c r="C6" s="29" t="s">
        <v>58</v>
      </c>
      <c r="D6" s="27" t="s">
        <v>57</v>
      </c>
    </row>
    <row r="7" spans="1:3" ht="15">
      <c r="A7" t="s">
        <v>67</v>
      </c>
      <c r="B7" t="s">
        <v>68</v>
      </c>
      <c r="C7" s="28" t="s">
        <v>69</v>
      </c>
    </row>
    <row r="8" spans="1:3" ht="15">
      <c r="A8" t="s">
        <v>67</v>
      </c>
      <c r="B8" t="s">
        <v>47</v>
      </c>
      <c r="C8" s="28">
        <v>0.7</v>
      </c>
    </row>
    <row r="9" spans="1:3" ht="15">
      <c r="A9" t="s">
        <v>67</v>
      </c>
      <c r="B9" t="s">
        <v>59</v>
      </c>
      <c r="C9" s="28" t="str">
        <f>IF(ISBLANK(Details!C4),"",Details!C4)</f>
        <v>Paradise Rentals/Wildwave</v>
      </c>
    </row>
    <row r="10" spans="1:3" ht="15">
      <c r="A10" t="s">
        <v>67</v>
      </c>
      <c r="B10" t="s">
        <v>60</v>
      </c>
      <c r="C10" s="28" t="str">
        <f>IF(ISBLANK(Details!C5),"",Details!C5)</f>
        <v>Kenny</v>
      </c>
    </row>
    <row r="11" spans="1:3" ht="15">
      <c r="A11" t="s">
        <v>67</v>
      </c>
      <c r="B11" t="s">
        <v>61</v>
      </c>
      <c r="C11" s="30">
        <f>IF(ISBLANK(Details!C6),"",Details!C6)</f>
      </c>
    </row>
    <row r="12" spans="1:3" ht="15">
      <c r="A12" t="s">
        <v>67</v>
      </c>
      <c r="B12" t="s">
        <v>62</v>
      </c>
      <c r="C12" s="30">
        <f>IF(ISBLANK(Details!C7),"",Details!C7)</f>
        <v>41285</v>
      </c>
    </row>
    <row r="13" spans="1:3" ht="15">
      <c r="A13" t="s">
        <v>67</v>
      </c>
      <c r="B13" t="s">
        <v>51</v>
      </c>
      <c r="C13" s="28">
        <f>IF(ISBLANK(Details!C8),"",Details!C8)</f>
      </c>
    </row>
    <row r="14" spans="1:3" ht="15">
      <c r="A14" t="s">
        <v>67</v>
      </c>
      <c r="B14" t="s">
        <v>63</v>
      </c>
      <c r="C14" s="28" t="str">
        <f>IF(ISBLANK(Details!C9),"",Details!C9)</f>
        <v>New FullEdit Client</v>
      </c>
    </row>
    <row r="15" spans="1:3" ht="15">
      <c r="A15" t="s">
        <v>67</v>
      </c>
      <c r="B15" t="s">
        <v>64</v>
      </c>
      <c r="C15" s="30">
        <f>IF(ISBLANK(Details!C10),"",Details!C10)</f>
        <v>41362</v>
      </c>
    </row>
    <row r="16" spans="1:3" ht="15">
      <c r="A16" t="s">
        <v>67</v>
      </c>
      <c r="B16" t="s">
        <v>65</v>
      </c>
      <c r="C16" s="28" t="str">
        <f>IF(ISBLANK(Details!E10),"",Details!E10)</f>
        <v>Bob: Contact client to proceed with training</v>
      </c>
    </row>
    <row r="17" spans="1:3" ht="15">
      <c r="A17" t="s">
        <v>67</v>
      </c>
      <c r="B17" t="s">
        <v>71</v>
      </c>
      <c r="C17" s="28" t="str">
        <f>IF(ISBLANK(Details!C11),"",Details!C11)</f>
        <v>4/5: Need to get up &amp; Running! Other tasks necessary, including importing contact list. 
3/12: Lauren will be entering content. May need training in new system. When done we will make new system live. Joe has things in hand.
2/27: Launched. Need to get paid. At some point need to train them. Offered to import mailing list into fullEdit. Not particularly responsive.</v>
      </c>
    </row>
    <row r="20" spans="1:3" ht="15">
      <c r="A20" t="s">
        <v>72</v>
      </c>
      <c r="B20" t="s">
        <v>2</v>
      </c>
      <c r="C20" s="28" t="b">
        <v>0</v>
      </c>
    </row>
    <row r="21" spans="1:3" ht="15.75">
      <c r="A21" t="s">
        <v>72</v>
      </c>
      <c r="B21" s="5" t="s">
        <v>4</v>
      </c>
      <c r="C21" s="28" t="b">
        <v>1</v>
      </c>
    </row>
    <row r="22" spans="1:3" ht="15">
      <c r="A22" t="s">
        <v>72</v>
      </c>
      <c r="B22" t="s">
        <v>46</v>
      </c>
      <c r="C22" s="28" t="b">
        <v>1</v>
      </c>
    </row>
    <row r="23" spans="1:3" ht="15">
      <c r="A23" t="s">
        <v>72</v>
      </c>
      <c r="B23" t="s">
        <v>6</v>
      </c>
      <c r="C23" s="28" t="b">
        <v>0</v>
      </c>
    </row>
    <row r="24" spans="1:3" ht="15.75">
      <c r="A24" t="s">
        <v>72</v>
      </c>
      <c r="B24" s="5" t="s">
        <v>43</v>
      </c>
      <c r="C24" s="28" t="b">
        <v>1</v>
      </c>
    </row>
    <row r="25" spans="1:3" ht="15">
      <c r="A25" t="s">
        <v>72</v>
      </c>
      <c r="B25" t="s">
        <v>8</v>
      </c>
      <c r="C25" s="28" t="b">
        <v>0</v>
      </c>
    </row>
    <row r="27" spans="4:6" ht="15">
      <c r="D27" s="27" t="s">
        <v>9</v>
      </c>
      <c r="E27" s="35" t="s">
        <v>93</v>
      </c>
      <c r="F27" s="27" t="s">
        <v>10</v>
      </c>
    </row>
    <row r="28" spans="1:7" ht="15">
      <c r="A28" t="s">
        <v>90</v>
      </c>
      <c r="B28" t="s">
        <v>91</v>
      </c>
      <c r="C28" s="28" t="str">
        <f>IF(E28=0,"",TEXT(E28,"m/d/yy")&amp;", ")&amp;IF(LEN(F28)=0,"",F28&amp;": ")&amp;IF(LEN(D28)=0,"",D28)</f>
        <v>Kenny: DNS Servers Set Up</v>
      </c>
      <c r="D28" t="str">
        <f>INDEX(Details!A14:A40,MATCH(FALSE,Details!J14:J40,),1)</f>
        <v>DNS Servers Set Up</v>
      </c>
      <c r="E28" s="34">
        <f>INDEX(Details!D14:D40,MATCH(FALSE,Details!J14:J40,),1)</f>
        <v>0</v>
      </c>
      <c r="F28" t="str">
        <f>INDEX(Details!C14:C40,MATCH(FALSE,Details!J14:J40,),1)</f>
        <v>Kenny</v>
      </c>
      <c r="G28" s="34"/>
    </row>
    <row r="29" spans="1:5" ht="15">
      <c r="A29" t="s">
        <v>90</v>
      </c>
      <c r="B29" t="s">
        <v>92</v>
      </c>
      <c r="C29" s="28" t="s">
        <v>89</v>
      </c>
      <c r="E29" s="34"/>
    </row>
    <row r="32" spans="1:4" ht="15">
      <c r="A32" t="s">
        <v>88</v>
      </c>
      <c r="B32" t="s">
        <v>78</v>
      </c>
      <c r="C32" s="28">
        <f>IF(LEN(D32)=0,IF(LEN(D33)=0,D34,D33),D32)</f>
      </c>
      <c r="D32">
        <f>IF(Details!J44,TEXT(Details!A44,"M/D/YY")&amp;": "&amp;Details!B44,"")</f>
      </c>
    </row>
    <row r="33" spans="1:4" ht="15">
      <c r="A33" t="s">
        <v>88</v>
      </c>
      <c r="B33" t="s">
        <v>79</v>
      </c>
      <c r="C33" s="28" t="s">
        <v>89</v>
      </c>
      <c r="D33">
        <f>IF(Details!J45,TEXT(Details!A45,"M/D/YY")&amp;": "&amp;Details!B45,"")</f>
      </c>
    </row>
    <row r="34" spans="1:4" ht="15">
      <c r="A34" t="s">
        <v>88</v>
      </c>
      <c r="B34" t="s">
        <v>80</v>
      </c>
      <c r="C34" s="28" t="s">
        <v>89</v>
      </c>
      <c r="D34">
        <f>IF(Details!J46,TEXT(Details!A46,"M/D/YY")&amp;": "&amp;Details!B46,"")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Cedar Mountain Software</dc:creator>
  <cp:keywords/>
  <dc:description/>
  <cp:lastModifiedBy>Cedar Mountain Software</cp:lastModifiedBy>
  <cp:lastPrinted>2013-01-07T22:31:29Z</cp:lastPrinted>
  <dcterms:created xsi:type="dcterms:W3CDTF">2013-01-04T18:18:56Z</dcterms:created>
  <dcterms:modified xsi:type="dcterms:W3CDTF">2013-04-05T20:48:05Z</dcterms:modified>
  <cp:category/>
  <cp:version/>
  <cp:contentType/>
  <cp:contentStatus/>
</cp:coreProperties>
</file>